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ksinaa\YandexDisk\Сайт2\Видео\003 Пример расчета. Выбор ценовой категории\"/>
    </mc:Choice>
  </mc:AlternateContent>
  <bookViews>
    <workbookView xWindow="480" yWindow="150" windowWidth="27795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7" i="1" l="1"/>
  <c r="O6" i="1"/>
  <c r="N18" i="1" l="1"/>
  <c r="N14" i="1"/>
  <c r="M14" i="1"/>
  <c r="L14" i="1"/>
  <c r="K14" i="1"/>
  <c r="I21" i="1"/>
  <c r="J14" i="1"/>
  <c r="I14" i="1"/>
  <c r="G24" i="1"/>
  <c r="G23" i="1"/>
  <c r="G22" i="1"/>
  <c r="H21" i="1"/>
  <c r="G21" i="1"/>
  <c r="G20" i="1"/>
  <c r="G19" i="1" s="1"/>
  <c r="H18" i="1"/>
  <c r="G18" i="1"/>
  <c r="H14" i="1"/>
  <c r="H17" i="1" s="1"/>
  <c r="G14" i="1"/>
  <c r="G17" i="1" s="1"/>
  <c r="G27" i="1" s="1"/>
  <c r="F24" i="1"/>
  <c r="E24" i="1"/>
  <c r="F23" i="1"/>
  <c r="E23" i="1"/>
  <c r="F22" i="1"/>
  <c r="E22" i="1"/>
  <c r="F21" i="1"/>
  <c r="E21" i="1"/>
  <c r="F20" i="1"/>
  <c r="E20" i="1"/>
  <c r="F18" i="1"/>
  <c r="E18" i="1"/>
  <c r="F14" i="1"/>
  <c r="F17" i="1" s="1"/>
  <c r="F27" i="1" s="1"/>
  <c r="E14" i="1"/>
  <c r="E17" i="1" s="1"/>
  <c r="E27" i="1" s="1"/>
  <c r="N17" i="1" l="1"/>
  <c r="I17" i="1"/>
  <c r="K17" i="1"/>
  <c r="N21" i="1"/>
  <c r="J17" i="1"/>
  <c r="I18" i="1"/>
  <c r="H22" i="1"/>
  <c r="H20" i="1"/>
  <c r="H26" i="1" s="1"/>
  <c r="J20" i="1"/>
  <c r="K20" i="1"/>
  <c r="K23" i="1"/>
  <c r="H23" i="1"/>
  <c r="J22" i="1"/>
  <c r="H24" i="1"/>
  <c r="H27" i="1" s="1"/>
  <c r="J18" i="1"/>
  <c r="J16" i="1" s="1"/>
  <c r="J21" i="1"/>
  <c r="I24" i="1"/>
  <c r="K18" i="1"/>
  <c r="L21" i="1"/>
  <c r="L24" i="1"/>
  <c r="N24" i="1"/>
  <c r="I20" i="1"/>
  <c r="I19" i="1" s="1"/>
  <c r="I22" i="1"/>
  <c r="J24" i="1"/>
  <c r="L18" i="1"/>
  <c r="K22" i="1"/>
  <c r="M17" i="1"/>
  <c r="M21" i="1"/>
  <c r="N20" i="1"/>
  <c r="I23" i="1"/>
  <c r="L17" i="1"/>
  <c r="K21" i="1"/>
  <c r="K24" i="1"/>
  <c r="M18" i="1"/>
  <c r="M24" i="1"/>
  <c r="O5" i="1"/>
  <c r="N23" i="1"/>
  <c r="J23" i="1"/>
  <c r="L20" i="1"/>
  <c r="L19" i="1" s="1"/>
  <c r="L22" i="1"/>
  <c r="M20" i="1"/>
  <c r="M22" i="1"/>
  <c r="L23" i="1"/>
  <c r="M23" i="1"/>
  <c r="N22" i="1"/>
  <c r="H19" i="1"/>
  <c r="F19" i="1"/>
  <c r="E19" i="1"/>
  <c r="N16" i="1"/>
  <c r="G26" i="1"/>
  <c r="G16" i="1"/>
  <c r="G28" i="1" s="1"/>
  <c r="H16" i="1"/>
  <c r="E16" i="1"/>
  <c r="E26" i="1"/>
  <c r="F16" i="1"/>
  <c r="F26" i="1"/>
  <c r="D24" i="1"/>
  <c r="D23" i="1"/>
  <c r="D22" i="1"/>
  <c r="D21" i="1"/>
  <c r="D20" i="1"/>
  <c r="D18" i="1"/>
  <c r="D14" i="1"/>
  <c r="D17" i="1" s="1"/>
  <c r="L27" i="1" l="1"/>
  <c r="K27" i="1"/>
  <c r="I27" i="1"/>
  <c r="J27" i="1"/>
  <c r="M27" i="1"/>
  <c r="I16" i="1"/>
  <c r="N27" i="1"/>
  <c r="D27" i="1"/>
  <c r="F28" i="1"/>
  <c r="K16" i="1"/>
  <c r="L26" i="1"/>
  <c r="M16" i="1"/>
  <c r="M28" i="1" s="1"/>
  <c r="M31" i="1" s="1"/>
  <c r="K26" i="1"/>
  <c r="L16" i="1"/>
  <c r="M19" i="1"/>
  <c r="N19" i="1"/>
  <c r="N28" i="1" s="1"/>
  <c r="N30" i="1" s="1"/>
  <c r="J19" i="1"/>
  <c r="M26" i="1"/>
  <c r="J26" i="1"/>
  <c r="J28" i="1"/>
  <c r="J31" i="1" s="1"/>
  <c r="I26" i="1"/>
  <c r="N26" i="1"/>
  <c r="K19" i="1"/>
  <c r="K28" i="1" s="1"/>
  <c r="K30" i="1" s="1"/>
  <c r="I28" i="1"/>
  <c r="I31" i="1" s="1"/>
  <c r="L28" i="1"/>
  <c r="L30" i="1" s="1"/>
  <c r="H28" i="1"/>
  <c r="H30" i="1" s="1"/>
  <c r="E28" i="1"/>
  <c r="E30" i="1" s="1"/>
  <c r="D19" i="1"/>
  <c r="G31" i="1"/>
  <c r="G30" i="1"/>
  <c r="F31" i="1"/>
  <c r="F30" i="1"/>
  <c r="D26" i="1"/>
  <c r="D16" i="1"/>
  <c r="C14" i="1"/>
  <c r="E31" i="1" l="1"/>
  <c r="I30" i="1"/>
  <c r="H31" i="1"/>
  <c r="H29" i="1" s="1"/>
  <c r="D28" i="1"/>
  <c r="D31" i="1" s="1"/>
  <c r="N31" i="1"/>
  <c r="L31" i="1"/>
  <c r="L29" i="1" s="1"/>
  <c r="J30" i="1"/>
  <c r="M30" i="1"/>
  <c r="M29" i="1" s="1"/>
  <c r="N29" i="1"/>
  <c r="K31" i="1"/>
  <c r="K29" i="1" s="1"/>
  <c r="J29" i="1"/>
  <c r="E29" i="1"/>
  <c r="F29" i="1"/>
  <c r="G29" i="1"/>
  <c r="I29" i="1"/>
  <c r="C21" i="1"/>
  <c r="O21" i="1" s="1"/>
  <c r="C20" i="1"/>
  <c r="O20" i="1" s="1"/>
  <c r="C18" i="1"/>
  <c r="O18" i="1" s="1"/>
  <c r="C17" i="1"/>
  <c r="D30" i="1" l="1"/>
  <c r="D29" i="1" s="1"/>
  <c r="O17" i="1"/>
  <c r="C26" i="1"/>
  <c r="C16" i="1"/>
  <c r="O16" i="1" s="1"/>
  <c r="C23" i="1"/>
  <c r="O23" i="1" s="1"/>
  <c r="C24" i="1"/>
  <c r="O24" i="1" s="1"/>
  <c r="C27" i="1" l="1"/>
  <c r="C19" i="1"/>
  <c r="O19" i="1" s="1"/>
  <c r="C22" i="1"/>
  <c r="C28" i="1" l="1"/>
  <c r="C31" i="1" s="1"/>
  <c r="O31" i="1" s="1"/>
  <c r="O22" i="1"/>
  <c r="C30" i="1" l="1"/>
  <c r="C29" i="1" l="1"/>
  <c r="O29" i="1" s="1"/>
  <c r="O30" i="1"/>
</calcChain>
</file>

<file path=xl/sharedStrings.xml><?xml version="1.0" encoding="utf-8"?>
<sst xmlns="http://schemas.openxmlformats.org/spreadsheetml/2006/main" count="70" uniqueCount="50">
  <si>
    <t>покупная мощность, МВт</t>
  </si>
  <si>
    <t>сетевая мощность, МВт</t>
  </si>
  <si>
    <t>тариф на услуги по передаче одноставочный</t>
  </si>
  <si>
    <t>тариф на услуги по передаче двухставочный, ставка на содержание</t>
  </si>
  <si>
    <t>тариф на услуги по передаче двухставочный, ставка на потери</t>
  </si>
  <si>
    <t>цена электроэнергии, руб/МВтч</t>
  </si>
  <si>
    <t>цена мощности, руб/МВт</t>
  </si>
  <si>
    <t>цена электроэнергии и мощности для 1 ЦК, руб/МВтч</t>
  </si>
  <si>
    <t>Параметр</t>
  </si>
  <si>
    <t>покупка ээ и мощности</t>
  </si>
  <si>
    <t>услуги по передаче</t>
  </si>
  <si>
    <t>услуги по передаче наиболее выгодны, вариант тарифа</t>
  </si>
  <si>
    <t>самая дешевая категория</t>
  </si>
  <si>
    <t>экономия всего, в т.ч.</t>
  </si>
  <si>
    <t>Выбор ценовой категории для потребителей менее 670 кВт.</t>
  </si>
  <si>
    <t>1 ценовая категория, в т.ч.</t>
  </si>
  <si>
    <t>3 ценовая категория, в т.ч.</t>
  </si>
  <si>
    <t>4 ценовая категория, в т.ч.</t>
  </si>
  <si>
    <t>размер-ность</t>
  </si>
  <si>
    <t>объем электроэнергии</t>
  </si>
  <si>
    <t>МВтч</t>
  </si>
  <si>
    <t>МВт</t>
  </si>
  <si>
    <t>руб/МВтч</t>
  </si>
  <si>
    <t>руб/МВт</t>
  </si>
  <si>
    <t>1/час</t>
  </si>
  <si>
    <t>руб.</t>
  </si>
  <si>
    <t>коэффициент оплаты мощности потребителями (покупателями), осуществляющими расчеты по первой ценовой категории</t>
  </si>
  <si>
    <t>Выводы:</t>
  </si>
  <si>
    <t>Расчет:</t>
  </si>
  <si>
    <t>Исходные данные:</t>
  </si>
  <si>
    <t>от покупки на опте (1/3 ЦК)</t>
  </si>
  <si>
    <t>от выбора варианта тарифа (3/4 ЦК)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</si>
  <si>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</si>
  <si>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</si>
  <si>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</si>
  <si>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</si>
  <si>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</si>
  <si>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</si>
  <si>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</si>
  <si>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</si>
  <si>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</si>
  <si>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</si>
  <si>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</si>
  <si>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</si>
  <si>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</si>
  <si>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покупка э/э и м. наиболее выгодна, категория (1 или 3/4 ЦК)</t>
  </si>
  <si>
    <t>http://energo.blog/2017/09/v-primer-rascheta-moshhnosti/</t>
  </si>
  <si>
    <t>тарифы на услуги по передаче э/э, принятые РЭК региона на текущий год</t>
  </si>
  <si>
    <t xml:space="preserve">фактические объемы потребления предприятия за прошлый год, подробнее </t>
  </si>
  <si>
    <t>Предельные уровни нерегулируемых цен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</si>
</sst>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Font="1" applyBorder="1"/>
    <xf numFmtId="17" fontId="0" fillId="3" borderId="1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3" fontId="1" fillId="2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/>
    <xf numFmtId="4" fontId="0" fillId="5" borderId="1" xfId="0" applyNumberFormat="1" applyFill="1" applyBorder="1"/>
    <xf numFmtId="4" fontId="0" fillId="6" borderId="1" xfId="0" applyNumberFormat="1" applyFill="1" applyBorder="1"/>
    <xf numFmtId="165" fontId="0" fillId="6" borderId="1" xfId="0" applyNumberFormat="1" applyFill="1" applyBorder="1" applyAlignment="1">
      <alignment vertical="center"/>
    </xf>
    <xf numFmtId="0" fontId="2" fillId="0" borderId="0" xfId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o.blog/2017/09/v-primer-rascheta-moshh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O7" sqref="O7"/>
    </sheetView>
  </sheetViews>
  <sheetFormatPr defaultRowHeight="15" x14ac:dyDescent="0.25"/>
  <cols>
    <col min="1" max="1" width="64.28515625" bestFit="1" customWidth="1"/>
    <col min="2" max="2" width="9.5703125" customWidth="1"/>
    <col min="3" max="15" width="14.5703125" customWidth="1"/>
  </cols>
  <sheetData>
    <row r="1" spans="1:1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5" ht="35.25" customHeight="1" x14ac:dyDescent="0.25">
      <c r="A3" s="1" t="s">
        <v>8</v>
      </c>
      <c r="B3" s="4" t="s">
        <v>18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  <c r="O3" s="8" t="s">
        <v>44</v>
      </c>
    </row>
    <row r="4" spans="1:15" x14ac:dyDescent="0.25">
      <c r="A4" s="22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x14ac:dyDescent="0.25">
      <c r="A5" s="2" t="s">
        <v>19</v>
      </c>
      <c r="B5" s="9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>
        <f>SUM(C5:N5)</f>
        <v>0</v>
      </c>
    </row>
    <row r="6" spans="1:15" x14ac:dyDescent="0.25">
      <c r="A6" s="2" t="s">
        <v>1</v>
      </c>
      <c r="B6" s="9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IF(C6&gt;0,AVERAGE(C6:N6),0)</f>
        <v>0</v>
      </c>
    </row>
    <row r="7" spans="1:15" x14ac:dyDescent="0.25">
      <c r="A7" s="2" t="s">
        <v>0</v>
      </c>
      <c r="B7" s="9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>IF(C7&gt;0,AVERAGE(C7:N7),0)</f>
        <v>0</v>
      </c>
    </row>
    <row r="8" spans="1:15" x14ac:dyDescent="0.25">
      <c r="A8" s="2" t="s">
        <v>2</v>
      </c>
      <c r="B8" s="9" t="s">
        <v>22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1"/>
    </row>
    <row r="9" spans="1:15" x14ac:dyDescent="0.25">
      <c r="A9" s="2" t="s">
        <v>4</v>
      </c>
      <c r="B9" s="9" t="s">
        <v>22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1"/>
    </row>
    <row r="10" spans="1:15" x14ac:dyDescent="0.25">
      <c r="A10" s="2" t="s">
        <v>3</v>
      </c>
      <c r="B10" s="9" t="s">
        <v>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1"/>
    </row>
    <row r="11" spans="1:15" x14ac:dyDescent="0.25">
      <c r="A11" s="2" t="s">
        <v>5</v>
      </c>
      <c r="B11" s="9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</row>
    <row r="12" spans="1:15" x14ac:dyDescent="0.25">
      <c r="A12" s="2" t="s">
        <v>6</v>
      </c>
      <c r="B12" s="9" t="s">
        <v>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</row>
    <row r="13" spans="1:15" ht="30" x14ac:dyDescent="0.25">
      <c r="A13" s="5" t="s">
        <v>26</v>
      </c>
      <c r="B13" s="10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1"/>
    </row>
    <row r="14" spans="1:15" x14ac:dyDescent="0.25">
      <c r="A14" s="2" t="s">
        <v>7</v>
      </c>
      <c r="B14" s="2" t="s">
        <v>22</v>
      </c>
      <c r="C14" s="3">
        <f t="shared" ref="C14:N14" si="0">C11+C12*C13</f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2"/>
    </row>
    <row r="15" spans="1:15" x14ac:dyDescent="0.25">
      <c r="A15" s="25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x14ac:dyDescent="0.25">
      <c r="A16" s="6" t="s">
        <v>15</v>
      </c>
      <c r="B16" s="6" t="s">
        <v>25</v>
      </c>
      <c r="C16" s="11">
        <f t="shared" ref="C16:N16" si="1">C17+C18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>SUM(C16:N16)</f>
        <v>0</v>
      </c>
    </row>
    <row r="17" spans="1:15" x14ac:dyDescent="0.25">
      <c r="A17" s="2" t="s">
        <v>9</v>
      </c>
      <c r="B17" s="2" t="s">
        <v>25</v>
      </c>
      <c r="C17" s="12">
        <f t="shared" ref="C17:N17" si="2">C5*C14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ref="O17:O24" si="3">SUM(C17:N17)</f>
        <v>0</v>
      </c>
    </row>
    <row r="18" spans="1:15" x14ac:dyDescent="0.25">
      <c r="A18" s="2" t="s">
        <v>10</v>
      </c>
      <c r="B18" s="2" t="s">
        <v>25</v>
      </c>
      <c r="C18" s="12">
        <f t="shared" ref="C18:N18" si="4">C5*C8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3"/>
        <v>0</v>
      </c>
    </row>
    <row r="19" spans="1:15" x14ac:dyDescent="0.25">
      <c r="A19" s="6" t="s">
        <v>16</v>
      </c>
      <c r="B19" s="6" t="s">
        <v>25</v>
      </c>
      <c r="C19" s="11">
        <f t="shared" ref="C19:N19" si="5">C20+C21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3"/>
        <v>0</v>
      </c>
    </row>
    <row r="20" spans="1:15" x14ac:dyDescent="0.25">
      <c r="A20" s="2" t="s">
        <v>9</v>
      </c>
      <c r="B20" s="2" t="s">
        <v>25</v>
      </c>
      <c r="C20" s="12">
        <f t="shared" ref="C20:N20" si="6">C5*C11+C7*C12</f>
        <v>0</v>
      </c>
      <c r="D20" s="12">
        <f t="shared" si="6"/>
        <v>0</v>
      </c>
      <c r="E20" s="12">
        <f t="shared" si="6"/>
        <v>0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3"/>
        <v>0</v>
      </c>
    </row>
    <row r="21" spans="1:15" x14ac:dyDescent="0.25">
      <c r="A21" s="2" t="s">
        <v>10</v>
      </c>
      <c r="B21" s="2" t="s">
        <v>25</v>
      </c>
      <c r="C21" s="12">
        <f t="shared" ref="C21:N21" si="7">C5*C8</f>
        <v>0</v>
      </c>
      <c r="D21" s="12">
        <f t="shared" si="7"/>
        <v>0</v>
      </c>
      <c r="E21" s="12">
        <f t="shared" si="7"/>
        <v>0</v>
      </c>
      <c r="F21" s="12">
        <f t="shared" si="7"/>
        <v>0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3"/>
        <v>0</v>
      </c>
    </row>
    <row r="22" spans="1:15" x14ac:dyDescent="0.25">
      <c r="A22" s="6" t="s">
        <v>17</v>
      </c>
      <c r="B22" s="6" t="s">
        <v>25</v>
      </c>
      <c r="C22" s="11">
        <f t="shared" ref="C22:N22" si="8">C5*(C9+C11)+C7*C12+C6*C10</f>
        <v>0</v>
      </c>
      <c r="D22" s="11">
        <f t="shared" si="8"/>
        <v>0</v>
      </c>
      <c r="E22" s="11">
        <f t="shared" si="8"/>
        <v>0</v>
      </c>
      <c r="F22" s="11">
        <f t="shared" si="8"/>
        <v>0</v>
      </c>
      <c r="G22" s="11">
        <f t="shared" si="8"/>
        <v>0</v>
      </c>
      <c r="H22" s="11">
        <f t="shared" si="8"/>
        <v>0</v>
      </c>
      <c r="I22" s="11">
        <f t="shared" si="8"/>
        <v>0</v>
      </c>
      <c r="J22" s="11">
        <f t="shared" si="8"/>
        <v>0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3"/>
        <v>0</v>
      </c>
    </row>
    <row r="23" spans="1:15" x14ac:dyDescent="0.25">
      <c r="A23" s="2" t="s">
        <v>9</v>
      </c>
      <c r="B23" s="2" t="s">
        <v>25</v>
      </c>
      <c r="C23" s="12">
        <f t="shared" ref="C23:N23" si="9">C5*C11+C7*C12</f>
        <v>0</v>
      </c>
      <c r="D23" s="12">
        <f t="shared" si="9"/>
        <v>0</v>
      </c>
      <c r="E23" s="12">
        <f t="shared" si="9"/>
        <v>0</v>
      </c>
      <c r="F23" s="12">
        <f t="shared" si="9"/>
        <v>0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3"/>
        <v>0</v>
      </c>
    </row>
    <row r="24" spans="1:15" x14ac:dyDescent="0.25">
      <c r="A24" s="7" t="s">
        <v>10</v>
      </c>
      <c r="B24" s="2" t="s">
        <v>25</v>
      </c>
      <c r="C24" s="13">
        <f t="shared" ref="C24:N24" si="10">C5*C9+C6*C10</f>
        <v>0</v>
      </c>
      <c r="D24" s="13">
        <f t="shared" si="10"/>
        <v>0</v>
      </c>
      <c r="E24" s="13">
        <f t="shared" si="10"/>
        <v>0</v>
      </c>
      <c r="F24" s="13">
        <f t="shared" si="10"/>
        <v>0</v>
      </c>
      <c r="G24" s="13">
        <f t="shared" si="10"/>
        <v>0</v>
      </c>
      <c r="H24" s="13">
        <f t="shared" si="10"/>
        <v>0</v>
      </c>
      <c r="I24" s="13">
        <f t="shared" si="10"/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3"/>
        <v>0</v>
      </c>
    </row>
    <row r="25" spans="1:15" x14ac:dyDescent="0.25">
      <c r="A25" s="25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x14ac:dyDescent="0.25">
      <c r="A26" s="20" t="s">
        <v>45</v>
      </c>
      <c r="B26" s="20"/>
      <c r="C26" s="1" t="str">
        <f t="shared" ref="C26:N26" si="11">IF(C17=0,"",IF(MIN(C17,C20)=C17,"1 ЦК","3,4 ЦК"))</f>
        <v/>
      </c>
      <c r="D26" s="1" t="str">
        <f t="shared" si="11"/>
        <v/>
      </c>
      <c r="E26" s="1" t="str">
        <f t="shared" si="11"/>
        <v/>
      </c>
      <c r="F26" s="1" t="str">
        <f t="shared" si="11"/>
        <v/>
      </c>
      <c r="G26" s="1" t="str">
        <f t="shared" si="11"/>
        <v/>
      </c>
      <c r="H26" s="1" t="str">
        <f t="shared" si="11"/>
        <v/>
      </c>
      <c r="I26" s="1" t="str">
        <f t="shared" si="11"/>
        <v/>
      </c>
      <c r="J26" s="1" t="str">
        <f t="shared" si="11"/>
        <v/>
      </c>
      <c r="K26" s="1" t="str">
        <f t="shared" si="11"/>
        <v/>
      </c>
      <c r="L26" s="1" t="str">
        <f t="shared" si="11"/>
        <v/>
      </c>
      <c r="M26" s="1" t="str">
        <f t="shared" si="11"/>
        <v/>
      </c>
      <c r="N26" s="1" t="str">
        <f t="shared" si="11"/>
        <v/>
      </c>
      <c r="O26" s="28"/>
    </row>
    <row r="27" spans="1:15" x14ac:dyDescent="0.25">
      <c r="A27" s="33" t="s">
        <v>11</v>
      </c>
      <c r="B27" s="34"/>
      <c r="C27" s="4" t="str">
        <f>IF(C17=0,"",IF(MIN(C21,C24)=C21,"одност.","двухст."))</f>
        <v/>
      </c>
      <c r="D27" s="4" t="str">
        <f t="shared" ref="D27:N27" si="12">IF(D17=0,"",IF(MIN(D21,D24)=D21,"одност.","двухст."))</f>
        <v/>
      </c>
      <c r="E27" s="4" t="str">
        <f t="shared" si="12"/>
        <v/>
      </c>
      <c r="F27" s="4" t="str">
        <f t="shared" si="12"/>
        <v/>
      </c>
      <c r="G27" s="4" t="str">
        <f t="shared" si="12"/>
        <v/>
      </c>
      <c r="H27" s="4" t="str">
        <f t="shared" si="12"/>
        <v/>
      </c>
      <c r="I27" s="4" t="str">
        <f t="shared" si="12"/>
        <v/>
      </c>
      <c r="J27" s="4" t="str">
        <f t="shared" si="12"/>
        <v/>
      </c>
      <c r="K27" s="4" t="str">
        <f t="shared" si="12"/>
        <v/>
      </c>
      <c r="L27" s="4" t="str">
        <f t="shared" si="12"/>
        <v/>
      </c>
      <c r="M27" s="4" t="str">
        <f t="shared" si="12"/>
        <v/>
      </c>
      <c r="N27" s="4" t="str">
        <f t="shared" si="12"/>
        <v/>
      </c>
      <c r="O27" s="29"/>
    </row>
    <row r="28" spans="1:15" x14ac:dyDescent="0.25">
      <c r="A28" s="20" t="s">
        <v>12</v>
      </c>
      <c r="B28" s="20"/>
      <c r="C28" s="4" t="str">
        <f t="shared" ref="C28:N28" si="13">IF(C17=0,"",IF(MIN(C16,C19,C22)=C16,"1 ЦК",IF(MIN(C19,C22)=C19,"3 ЦК","4 ЦК")))</f>
        <v/>
      </c>
      <c r="D28" s="4" t="str">
        <f t="shared" si="13"/>
        <v/>
      </c>
      <c r="E28" s="4" t="str">
        <f t="shared" si="13"/>
        <v/>
      </c>
      <c r="F28" s="4" t="str">
        <f t="shared" si="13"/>
        <v/>
      </c>
      <c r="G28" s="4" t="str">
        <f t="shared" si="13"/>
        <v/>
      </c>
      <c r="H28" s="4" t="str">
        <f t="shared" si="13"/>
        <v/>
      </c>
      <c r="I28" s="4" t="str">
        <f t="shared" si="13"/>
        <v/>
      </c>
      <c r="J28" s="4" t="str">
        <f t="shared" si="13"/>
        <v/>
      </c>
      <c r="K28" s="4" t="str">
        <f t="shared" si="13"/>
        <v/>
      </c>
      <c r="L28" s="4" t="str">
        <f t="shared" si="13"/>
        <v/>
      </c>
      <c r="M28" s="4" t="str">
        <f t="shared" si="13"/>
        <v/>
      </c>
      <c r="N28" s="4" t="str">
        <f t="shared" si="13"/>
        <v/>
      </c>
      <c r="O28" s="30"/>
    </row>
    <row r="29" spans="1:15" x14ac:dyDescent="0.25">
      <c r="A29" s="6" t="s">
        <v>13</v>
      </c>
      <c r="B29" s="6" t="s">
        <v>25</v>
      </c>
      <c r="C29" s="11">
        <f t="shared" ref="C29:N29" si="14">C30+C31</f>
        <v>0</v>
      </c>
      <c r="D29" s="11">
        <f t="shared" si="14"/>
        <v>0</v>
      </c>
      <c r="E29" s="11">
        <f t="shared" si="14"/>
        <v>0</v>
      </c>
      <c r="F29" s="11">
        <f t="shared" si="14"/>
        <v>0</v>
      </c>
      <c r="G29" s="11">
        <f t="shared" si="14"/>
        <v>0</v>
      </c>
      <c r="H29" s="11">
        <f t="shared" si="14"/>
        <v>0</v>
      </c>
      <c r="I29" s="11">
        <f t="shared" si="14"/>
        <v>0</v>
      </c>
      <c r="J29" s="11">
        <f t="shared" si="14"/>
        <v>0</v>
      </c>
      <c r="K29" s="11">
        <f t="shared" si="14"/>
        <v>0</v>
      </c>
      <c r="L29" s="11">
        <f t="shared" si="14"/>
        <v>0</v>
      </c>
      <c r="M29" s="11">
        <f t="shared" si="14"/>
        <v>0</v>
      </c>
      <c r="N29" s="11">
        <f t="shared" si="14"/>
        <v>0</v>
      </c>
      <c r="O29" s="11">
        <f>SUM(C29:N29)</f>
        <v>0</v>
      </c>
    </row>
    <row r="30" spans="1:15" x14ac:dyDescent="0.25">
      <c r="A30" s="2" t="s">
        <v>30</v>
      </c>
      <c r="B30" s="2" t="s">
        <v>25</v>
      </c>
      <c r="C30" s="12">
        <f t="shared" ref="C30:N30" si="15">IF(OR(C28="3 цк",C28="4 цк"),C17-C20,C20-C17)</f>
        <v>0</v>
      </c>
      <c r="D30" s="12">
        <f t="shared" si="15"/>
        <v>0</v>
      </c>
      <c r="E30" s="12">
        <f t="shared" si="15"/>
        <v>0</v>
      </c>
      <c r="F30" s="12">
        <f t="shared" si="15"/>
        <v>0</v>
      </c>
      <c r="G30" s="12">
        <f t="shared" si="15"/>
        <v>0</v>
      </c>
      <c r="H30" s="12">
        <f t="shared" si="15"/>
        <v>0</v>
      </c>
      <c r="I30" s="12">
        <f t="shared" si="15"/>
        <v>0</v>
      </c>
      <c r="J30" s="12">
        <f t="shared" si="15"/>
        <v>0</v>
      </c>
      <c r="K30" s="12">
        <f t="shared" si="15"/>
        <v>0</v>
      </c>
      <c r="L30" s="12">
        <f t="shared" si="15"/>
        <v>0</v>
      </c>
      <c r="M30" s="12">
        <f t="shared" si="15"/>
        <v>0</v>
      </c>
      <c r="N30" s="12">
        <f t="shared" si="15"/>
        <v>0</v>
      </c>
      <c r="O30" s="12">
        <f t="shared" ref="O30:O31" si="16">SUM(C30:N30)</f>
        <v>0</v>
      </c>
    </row>
    <row r="31" spans="1:15" x14ac:dyDescent="0.25">
      <c r="A31" s="2" t="s">
        <v>31</v>
      </c>
      <c r="B31" s="2" t="s">
        <v>25</v>
      </c>
      <c r="C31" s="12">
        <f t="shared" ref="C31:N31" si="17">IF(OR(C28="3 цк",C28="1 цк"),C24-C21,C21-C24)</f>
        <v>0</v>
      </c>
      <c r="D31" s="12">
        <f t="shared" si="17"/>
        <v>0</v>
      </c>
      <c r="E31" s="12">
        <f t="shared" si="17"/>
        <v>0</v>
      </c>
      <c r="F31" s="12">
        <f t="shared" si="17"/>
        <v>0</v>
      </c>
      <c r="G31" s="12">
        <f t="shared" si="17"/>
        <v>0</v>
      </c>
      <c r="H31" s="12">
        <f t="shared" si="17"/>
        <v>0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2">
        <f t="shared" si="16"/>
        <v>0</v>
      </c>
    </row>
    <row r="33" spans="2:11" x14ac:dyDescent="0.25">
      <c r="B33" s="14"/>
      <c r="C33" t="s">
        <v>48</v>
      </c>
      <c r="H33" s="19" t="s">
        <v>46</v>
      </c>
    </row>
    <row r="34" spans="2:11" x14ac:dyDescent="0.25">
      <c r="B34" s="16"/>
      <c r="C34" t="s">
        <v>47</v>
      </c>
    </row>
    <row r="35" spans="2:11" x14ac:dyDescent="0.25">
      <c r="B35" s="17"/>
      <c r="C35" t="s">
        <v>49</v>
      </c>
      <c r="F35" s="19"/>
      <c r="K35" s="19"/>
    </row>
  </sheetData>
  <mergeCells count="9">
    <mergeCell ref="A28:B28"/>
    <mergeCell ref="A26:B26"/>
    <mergeCell ref="A1:N1"/>
    <mergeCell ref="A4:O4"/>
    <mergeCell ref="A15:O15"/>
    <mergeCell ref="A25:O25"/>
    <mergeCell ref="O26:O28"/>
    <mergeCell ref="O8:O14"/>
    <mergeCell ref="A27:B27"/>
  </mergeCells>
  <hyperlinks>
    <hyperlink ref="H33" r:id="rId1"/>
  </hyperlinks>
  <pageMargins left="0.7" right="0.7" top="0.75" bottom="0.75" header="0.3" footer="0.3"/>
  <pageSetup paperSize="9" scale="3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slynchuk dp</dc:creator>
  <cp:lastModifiedBy>tuksin</cp:lastModifiedBy>
  <cp:lastPrinted>2018-01-16T02:50:35Z</cp:lastPrinted>
  <dcterms:created xsi:type="dcterms:W3CDTF">2017-11-29T02:39:51Z</dcterms:created>
  <dcterms:modified xsi:type="dcterms:W3CDTF">2018-01-16T02:52:08Z</dcterms:modified>
</cp:coreProperties>
</file>